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еналоговые и гос.пошлина" sheetId="1" state="visible" r:id="rId1"/>
  </sheets>
  <definedNames>
    <definedName name="_xlnm.Print_Area" localSheetId="0">'неналоговые и гос.пошлина'!$A$1:$P$27</definedName>
  </definedNames>
  <calcPr/>
</workbook>
</file>

<file path=xl/sharedStrings.xml><?xml version="1.0" encoding="utf-8"?>
<sst xmlns="http://schemas.openxmlformats.org/spreadsheetml/2006/main" count="43" uniqueCount="43">
  <si>
    <t xml:space="preserve"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</si>
  <si>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управление государственной архивной службы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</si>
  <si>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</si>
  <si>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тыс. рублей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</si>
  <si>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</si>
  <si>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</si>
  <si>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</si>
  <si>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</si>
  <si>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</si>
  <si>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</si>
  <si>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</si>
  <si>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</si>
  <si>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</si>
  <si>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 </t>
  </si>
  <si>
    <t xml:space="preserve">факт 5 месяцев 2025 год </t>
  </si>
  <si>
    <t xml:space="preserve">ожид. поступ. 2025 год </t>
  </si>
  <si>
    <t xml:space="preserve">Темп роста (гр.6/гр.2), %</t>
  </si>
  <si>
    <t xml:space="preserve">прогноз 2026</t>
  </si>
  <si>
    <t xml:space="preserve">Темп роста (гр.8/гр.6), %</t>
  </si>
  <si>
    <t xml:space="preserve">прогноз 2027</t>
  </si>
  <si>
    <t xml:space="preserve">Темп роста (гр.10/гр.8),%</t>
  </si>
  <si>
    <t xml:space="preserve">прогноз 2028</t>
  </si>
  <si>
    <t xml:space="preserve">Темп роста (гр.12/гр.10), %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</si>
  <si>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</si>
  <si>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046 1 11 05032 02 0000 120</t>
  </si>
  <si>
    <t xml:space="preserve">Прочие доходы от оказания платных услуг (работ) получателями средств бюджетов субъектов Российской Федерации</t>
  </si>
  <si>
    <t xml:space="preserve">046 1 13 01992 02 0000 130</t>
  </si>
  <si>
    <t xml:space="preserve">Прочие доходы от компенсации затрат бюджетов субъектов Российской Федерации</t>
  </si>
  <si>
    <t xml:space="preserve">046 1 13 02992 02 0000 130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</si>
  <si>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</si>
  <si>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046 1 16 01133 01 0000 140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</si>
  <si>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</si>
  <si>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 xml:space="preserve">046 1 16 07090 02 0000 140</t>
  </si>
  <si>
    <t xml:space="preserve">Невыясненные поступления, зачисляемые в бюджеты субъектов Российской Федерации</t>
  </si>
  <si>
    <t xml:space="preserve">046 1 17 01020 02 0000 180</t>
  </si>
  <si>
    <t xml:space="preserve">ИТОГО по коду доходов</t>
  </si>
  <si>
    <t xml:space="preserve"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</si>
  <si>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r>
      <t xml:space="preserve">Руководитель _______________________   </t>
    </r>
    <r>
      <rPr>
        <u val="single"/>
        <sz val="10"/>
        <rFont val="Times New Roman"/>
      </rPr>
      <t xml:space="preserve"> Захаров Константин Владимирович</t>
    </r>
  </si>
  <si>
    <t xml:space="preserve">                                                           (подпись)                                               (расшифровка подписи)</t>
  </si>
  <si>
    <t xml:space="preserve">"_____" ____________________ 2025 г.</t>
  </si>
  <si>
    <r>
      <rPr>
        <sz val="10"/>
        <rFont val="Times New Roman"/>
      </rPr>
      <t xml:space="preserve">Исполнитель    </t>
    </r>
    <r>
      <rPr>
        <u val="single"/>
        <sz val="10"/>
        <rFont val="Times New Roman"/>
      </rPr>
      <t xml:space="preserve">консультант - главный бухгалтер</t>
    </r>
    <r>
      <rPr>
        <sz val="10"/>
        <rFont val="Times New Roman"/>
      </rPr>
      <t xml:space="preserve">  _____________________    </t>
    </r>
    <r>
      <rPr>
        <u val="single"/>
        <sz val="10"/>
        <rFont val="Times New Roman"/>
      </rPr>
      <t xml:space="preserve">Голомыздо Марина Владимировна</t>
    </r>
  </si>
  <si>
    <t xml:space="preserve">                                                                                                                                             (подпись)                                 (расшифровка подписи Ф.И.О.)</t>
  </si>
  <si>
    <t xml:space="preserve">Контактный телефон: +7 (383) 238-61-12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</si>
</sst>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19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1.000000"/>
      <name val="Times New Roman"/>
    </font>
    <font>
      <b/>
      <sz val="14.000000"/>
      <name val="Times New Roman"/>
    </font>
    <font>
      <u/>
      <sz val="14.000000"/>
      <name val="Times New Roman"/>
    </font>
    <font>
      <sz val="14.000000"/>
      <name val="Times New Roman"/>
    </font>
    <font>
      <sz val="9.000000"/>
      <name val="Times New Roman"/>
    </font>
    <font>
      <b/>
      <i/>
      <sz val="10.000000"/>
      <name val="Times New Roman"/>
    </font>
    <font>
      <sz val="10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1.000000"/>
      <color theme="1"/>
      <name val="Times New Roman"/>
    </font>
    <font>
      <sz val="12.000000"/>
      <color theme="1"/>
      <name val="Times New Roman"/>
    </font>
    <font>
      <sz val="8.000000"/>
      <name val="Calibri"/>
      <scheme val="minor"/>
    </font>
    <font>
      <sz val="8.000000"/>
      <name val="Times New Roman"/>
    </font>
  </fonts>
  <fills count="10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medium">
        <color auto="1"/>
      </bottom>
      <diagonal style="none"/>
    </border>
    <border>
      <left style="none"/>
      <right style="none"/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76">
    <xf fontId="0" fillId="0" borderId="0" numFmtId="0" xfId="0"/>
    <xf fontId="5" fillId="0" borderId="0" numFmtId="0" xfId="0" applyFont="1"/>
    <xf fontId="6" fillId="0" borderId="0" numFmtId="0" xfId="0" applyFont="1"/>
    <xf fontId="7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wrapText="1"/>
    </xf>
    <xf fontId="8" fillId="0" borderId="0" numFmtId="0" xfId="0" applyFont="1" applyAlignment="1">
      <alignment vertical="center" wrapText="1"/>
    </xf>
    <xf fontId="9" fillId="0" borderId="3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10" fillId="0" borderId="0" numFmtId="0" xfId="0" applyFont="1" applyAlignment="1">
      <alignment vertical="center" wrapText="1"/>
    </xf>
    <xf fontId="10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11" fillId="0" borderId="0" numFmtId="0" xfId="0" applyFont="1" applyAlignment="1">
      <alignment horizontal="right" wrapText="1"/>
    </xf>
    <xf fontId="12" fillId="0" borderId="4" numFmtId="0" xfId="14" applyFont="1" applyBorder="1" applyAlignment="1">
      <alignment horizontal="center" vertical="center" wrapText="1"/>
    </xf>
    <xf fontId="12" fillId="0" borderId="5" numFmtId="0" xfId="14" applyFont="1" applyBorder="1" applyAlignment="1">
      <alignment horizontal="center" vertical="center" wrapText="1"/>
    </xf>
    <xf fontId="13" fillId="0" borderId="6" numFmtId="0" xfId="0" applyFont="1" applyBorder="1" applyAlignment="1">
      <alignment horizontal="center"/>
    </xf>
    <xf fontId="13" fillId="0" borderId="7" numFmtId="0" xfId="0" applyFont="1" applyBorder="1" applyAlignment="1">
      <alignment horizontal="center"/>
    </xf>
    <xf fontId="13" fillId="0" borderId="8" numFmtId="0" xfId="0" applyFont="1" applyBorder="1" applyAlignment="1">
      <alignment horizontal="center"/>
    </xf>
    <xf fontId="12" fillId="0" borderId="9" numFmtId="0" xfId="14" applyFont="1" applyBorder="1" applyAlignment="1">
      <alignment horizontal="center" vertical="center" wrapText="1"/>
    </xf>
    <xf fontId="12" fillId="0" borderId="10" numFmtId="0" xfId="14" applyFont="1" applyBorder="1" applyAlignment="1">
      <alignment horizontal="center" vertical="center" wrapText="1"/>
    </xf>
    <xf fontId="12" fillId="0" borderId="11" numFmtId="0" xfId="14" applyFont="1" applyBorder="1" applyAlignment="1">
      <alignment horizontal="center" vertical="center" wrapText="1"/>
    </xf>
    <xf fontId="12" fillId="0" borderId="12" numFmtId="0" xfId="14" applyFont="1" applyBorder="1" applyAlignment="1">
      <alignment horizontal="center" vertical="center" wrapText="1"/>
    </xf>
    <xf fontId="12" fillId="0" borderId="13" numFmtId="0" xfId="14" applyFont="1" applyBorder="1" applyAlignment="1">
      <alignment horizontal="center" vertical="center" wrapText="1"/>
    </xf>
    <xf fontId="14" fillId="0" borderId="11" numFmtId="0" xfId="14" applyFont="1" applyBorder="1" applyAlignment="1">
      <alignment horizontal="center" vertical="center" wrapText="1"/>
    </xf>
    <xf fontId="14" fillId="0" borderId="12" numFmtId="0" xfId="14" applyFont="1" applyBorder="1" applyAlignment="1">
      <alignment horizontal="center" vertical="center" wrapText="1"/>
    </xf>
    <xf fontId="12" fillId="0" borderId="14" numFmtId="0" xfId="14" applyFont="1" applyBorder="1" applyAlignment="1">
      <alignment horizontal="center" vertical="center" wrapText="1"/>
    </xf>
    <xf fontId="12" fillId="0" borderId="15" numFmtId="0" xfId="14" applyFont="1" applyBorder="1" applyAlignment="1">
      <alignment horizontal="center" vertical="center" wrapText="1"/>
    </xf>
    <xf fontId="14" fillId="0" borderId="16" numFmtId="0" xfId="14" applyFont="1" applyBorder="1" applyAlignment="1">
      <alignment horizontal="center" vertical="center" wrapText="1"/>
    </xf>
    <xf fontId="14" fillId="0" borderId="17" numFmtId="0" xfId="14" applyFont="1" applyBorder="1" applyAlignment="1">
      <alignment horizontal="center" vertical="center" wrapText="1"/>
    </xf>
    <xf fontId="14" fillId="0" borderId="18" numFmtId="0" xfId="14" applyFont="1" applyBorder="1" applyAlignment="1">
      <alignment horizontal="center" vertical="center" wrapText="1"/>
    </xf>
    <xf fontId="12" fillId="0" borderId="0" numFmtId="0" xfId="14" applyFont="1" applyAlignment="1">
      <alignment horizontal="center" vertical="center" wrapText="1"/>
    </xf>
    <xf fontId="12" fillId="0" borderId="5" numFmtId="0" xfId="0" applyFont="1" applyBorder="1" applyAlignment="1">
      <alignment horizontal="center" vertical="center"/>
    </xf>
    <xf fontId="12" fillId="0" borderId="19" numFmtId="0" xfId="0" applyFont="1" applyBorder="1" applyAlignment="1">
      <alignment vertical="center" wrapText="1"/>
    </xf>
    <xf fontId="12" fillId="0" borderId="5" numFmtId="49" xfId="0" applyNumberFormat="1" applyFont="1" applyBorder="1" applyAlignment="1">
      <alignment horizontal="center" vertical="center"/>
    </xf>
    <xf fontId="12" fillId="0" borderId="20" numFmtId="160" xfId="14" applyNumberFormat="1" applyFont="1" applyBorder="1" applyAlignment="1">
      <alignment horizontal="right" vertical="center" wrapText="1"/>
    </xf>
    <xf fontId="12" fillId="0" borderId="21" numFmtId="160" xfId="14" applyNumberFormat="1" applyFont="1" applyBorder="1" applyAlignment="1">
      <alignment horizontal="right" vertical="center" wrapText="1"/>
    </xf>
    <xf fontId="12" fillId="0" borderId="21" numFmtId="161" xfId="14" applyNumberFormat="1" applyFont="1" applyBorder="1" applyAlignment="1">
      <alignment horizontal="right" vertical="center" wrapText="1"/>
    </xf>
    <xf fontId="12" fillId="0" borderId="22" numFmtId="160" xfId="14" applyNumberFormat="1" applyFont="1" applyBorder="1" applyAlignment="1">
      <alignment horizontal="right" vertical="center" wrapText="1"/>
    </xf>
    <xf fontId="12" fillId="0" borderId="0" numFmtId="160" xfId="14" applyNumberFormat="1" applyFont="1" applyAlignment="1">
      <alignment horizontal="right" vertical="center" wrapText="1"/>
    </xf>
    <xf fontId="12" fillId="0" borderId="10" numFmtId="0" xfId="0" applyFont="1" applyBorder="1" applyAlignment="1">
      <alignment horizontal="center" vertical="center"/>
    </xf>
    <xf fontId="12" fillId="0" borderId="0" numFmtId="0" xfId="0" applyFont="1" applyAlignment="1">
      <alignment vertical="center" wrapText="1"/>
    </xf>
    <xf fontId="12" fillId="0" borderId="10" numFmtId="49" xfId="0" applyNumberFormat="1" applyFont="1" applyBorder="1" applyAlignment="1">
      <alignment horizontal="center" vertical="center"/>
    </xf>
    <xf fontId="12" fillId="0" borderId="23" numFmtId="160" xfId="14" applyNumberFormat="1" applyFont="1" applyBorder="1" applyAlignment="1">
      <alignment horizontal="right" vertical="center" wrapText="1"/>
    </xf>
    <xf fontId="12" fillId="0" borderId="1" numFmtId="160" xfId="14" applyNumberFormat="1" applyFont="1" applyBorder="1" applyAlignment="1">
      <alignment horizontal="right" vertical="center" wrapText="1"/>
    </xf>
    <xf fontId="12" fillId="0" borderId="1" numFmtId="161" xfId="14" applyNumberFormat="1" applyFont="1" applyBorder="1" applyAlignment="1">
      <alignment horizontal="right" vertical="center" wrapText="1"/>
    </xf>
    <xf fontId="12" fillId="0" borderId="24" numFmtId="160" xfId="14" applyNumberFormat="1" applyFont="1" applyBorder="1" applyAlignment="1">
      <alignment horizontal="right" vertical="center" wrapText="1"/>
    </xf>
    <xf fontId="12" fillId="0" borderId="25" numFmtId="0" xfId="0" applyFont="1" applyBorder="1" applyAlignment="1">
      <alignment vertical="center" wrapText="1"/>
    </xf>
    <xf fontId="12" fillId="0" borderId="23" numFmtId="160" xfId="14" applyNumberFormat="1" applyFont="1" applyBorder="1" applyAlignment="1">
      <alignment horizontal="center" vertical="center" wrapText="1"/>
    </xf>
    <xf fontId="12" fillId="0" borderId="15" numFmtId="0" xfId="0" applyFont="1" applyBorder="1" applyAlignment="1">
      <alignment horizontal="center" vertical="center"/>
    </xf>
    <xf fontId="12" fillId="0" borderId="26" numFmtId="0" xfId="0" applyFont="1" applyBorder="1" applyAlignment="1">
      <alignment vertical="center" wrapText="1"/>
    </xf>
    <xf fontId="12" fillId="0" borderId="15" numFmtId="49" xfId="0" applyNumberFormat="1" applyFont="1" applyBorder="1" applyAlignment="1">
      <alignment horizontal="center" vertical="center"/>
    </xf>
    <xf fontId="12" fillId="0" borderId="27" numFmtId="160" xfId="14" applyNumberFormat="1" applyFont="1" applyBorder="1" applyAlignment="1">
      <alignment horizontal="right" vertical="center" wrapText="1"/>
    </xf>
    <xf fontId="12" fillId="0" borderId="28" numFmtId="160" xfId="14" applyNumberFormat="1" applyFont="1" applyBorder="1" applyAlignment="1">
      <alignment horizontal="right" vertical="center" wrapText="1"/>
    </xf>
    <xf fontId="12" fillId="0" borderId="28" numFmtId="161" xfId="14" applyNumberFormat="1" applyFont="1" applyBorder="1" applyAlignment="1">
      <alignment horizontal="right" vertical="center" wrapText="1"/>
    </xf>
    <xf fontId="12" fillId="0" borderId="29" numFmtId="160" xfId="14" applyNumberFormat="1" applyFont="1" applyBorder="1" applyAlignment="1">
      <alignment horizontal="right" vertical="center" wrapText="1"/>
    </xf>
    <xf fontId="14" fillId="0" borderId="30" numFmtId="0" xfId="0" applyFont="1" applyBorder="1" applyAlignment="1">
      <alignment vertical="center" wrapText="1"/>
    </xf>
    <xf fontId="14" fillId="0" borderId="31" numFmtId="0" xfId="0" applyFont="1" applyBorder="1" applyAlignment="1">
      <alignment vertical="center" wrapText="1"/>
    </xf>
    <xf fontId="5" fillId="0" borderId="31" numFmtId="0" xfId="0" applyFont="1" applyBorder="1" applyAlignment="1">
      <alignment vertical="center" wrapText="1"/>
    </xf>
    <xf fontId="14" fillId="0" borderId="11" numFmtId="160" xfId="14" applyNumberFormat="1" applyFont="1" applyBorder="1" applyAlignment="1">
      <alignment horizontal="right" vertical="center"/>
    </xf>
    <xf fontId="14" fillId="0" borderId="12" numFmtId="160" xfId="14" applyNumberFormat="1" applyFont="1" applyBorder="1" applyAlignment="1">
      <alignment horizontal="right" vertical="center"/>
    </xf>
    <xf fontId="14" fillId="0" borderId="13" numFmtId="160" xfId="14" applyNumberFormat="1" applyFont="1" applyBorder="1" applyAlignment="1">
      <alignment horizontal="right" vertical="center"/>
    </xf>
    <xf fontId="14" fillId="0" borderId="0" numFmtId="160" xfId="14" applyNumberFormat="1" applyFont="1" applyAlignment="1">
      <alignment horizontal="right" vertical="center" wrapText="1"/>
    </xf>
    <xf fontId="15" fillId="0" borderId="0" numFmtId="0" xfId="0" applyFont="1"/>
    <xf fontId="15" fillId="0" borderId="11" numFmtId="0" xfId="0" applyFont="1" applyBorder="1" applyAlignment="1">
      <alignment horizontal="left" vertical="top" wrapText="1"/>
    </xf>
    <xf fontId="15" fillId="0" borderId="12" numFmtId="0" xfId="0" applyFont="1" applyBorder="1" applyAlignment="1">
      <alignment horizontal="left" vertical="top" wrapText="1"/>
    </xf>
    <xf fontId="15" fillId="0" borderId="12" numFmtId="0" xfId="0" applyFont="1" applyBorder="1" applyAlignment="1">
      <alignment horizontal="center" vertical="center" wrapText="1"/>
    </xf>
    <xf fontId="15" fillId="0" borderId="12" numFmtId="160" xfId="0" applyNumberFormat="1" applyFont="1" applyBorder="1" applyAlignment="1">
      <alignment horizontal="center" vertical="center" wrapText="1"/>
    </xf>
    <xf fontId="15" fillId="0" borderId="13" numFmtId="160" xfId="0" applyNumberFormat="1" applyFont="1" applyBorder="1" applyAlignment="1">
      <alignment horizontal="center" vertical="center" wrapText="1"/>
    </xf>
    <xf fontId="16" fillId="0" borderId="0" numFmtId="0" xfId="0" applyFont="1" applyAlignment="1">
      <alignment wrapText="1"/>
    </xf>
    <xf fontId="12" fillId="0" borderId="0" numFmtId="0" xfId="14" applyFont="1" applyAlignment="1">
      <alignment horizontal="left" vertical="center" wrapText="1"/>
    </xf>
    <xf fontId="5" fillId="0" borderId="0" numFmtId="0" xfId="0" applyFont="1" applyAlignment="1">
      <alignment horizontal="left" vertical="center" wrapText="1"/>
    </xf>
    <xf fontId="12" fillId="0" borderId="0" numFmtId="0" xfId="0" applyFont="1"/>
    <xf fontId="12" fillId="0" borderId="0" numFmtId="0" xfId="0" applyFont="1" applyAlignment="1">
      <alignment horizontal="left"/>
    </xf>
    <xf fontId="17" fillId="0" borderId="0" numFmtId="0" xfId="0" applyFont="1"/>
    <xf fontId="18" fillId="0" borderId="0" numFmtId="0" xfId="0" applyFont="1"/>
    <xf fontId="18" fillId="0" borderId="0" numFmtId="0" xfId="0" applyFont="1" applyAlignment="1">
      <alignment horizontal="left"/>
    </xf>
    <xf fontId="12" fillId="0" borderId="0" numFmtId="49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7" zoomScale="100" workbookViewId="0">
      <selection activeCell="F12" activeCellId="0" sqref="F12"/>
    </sheetView>
  </sheetViews>
  <sheetFormatPr defaultColWidth="9.109375" defaultRowHeight="14.25"/>
  <cols>
    <col customWidth="1" min="1" max="1" style="1" width="3.88671875"/>
    <col customWidth="1" min="2" max="2" style="1" width="48.5546875"/>
    <col customWidth="1" min="3" max="3" style="1" width="25.33203125"/>
    <col customWidth="1" min="4" max="16" style="1" width="12.6640625"/>
    <col customWidth="1" min="17" max="17" style="1" width="11.6640625"/>
    <col min="18" max="16384" style="1" width="9.109375"/>
  </cols>
  <sheetData>
    <row r="1"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39.75" customHeight="1">
      <c r="A2" s="3" t="s">
        <v>0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5" customHeight="1">
      <c r="M3" s="4"/>
      <c r="N3" s="4"/>
    </row>
    <row r="4" ht="19.199999999999999" customHeight="1">
      <c r="A4" s="5"/>
      <c r="B4" s="5"/>
      <c r="C4" s="5"/>
      <c r="D4" s="6" t="s">
        <v>1</v>
      </c>
      <c r="E4" s="6"/>
      <c r="F4" s="6"/>
      <c r="G4" s="6"/>
      <c r="H4" s="6"/>
      <c r="I4" s="6"/>
      <c r="J4" s="6"/>
      <c r="K4" s="6"/>
      <c r="L4" s="6"/>
      <c r="M4" s="6"/>
      <c r="N4" s="5"/>
      <c r="O4" s="5"/>
      <c r="P4" s="5"/>
      <c r="Q4" s="7"/>
    </row>
    <row r="5" ht="15" customHeight="1">
      <c r="A5" s="8"/>
      <c r="B5" s="8"/>
      <c r="C5" s="8"/>
      <c r="D5" s="9" t="s">
        <v>2</v>
      </c>
      <c r="E5" s="9"/>
      <c r="F5" s="9"/>
      <c r="G5" s="9"/>
      <c r="H5" s="9"/>
      <c r="I5" s="9"/>
      <c r="J5" s="9"/>
      <c r="K5" s="9"/>
      <c r="L5" s="9"/>
      <c r="M5" s="9"/>
      <c r="N5" s="8"/>
      <c r="O5" s="8"/>
      <c r="P5" s="8"/>
      <c r="Q5" s="7"/>
    </row>
    <row r="6" ht="15" customHeight="1">
      <c r="B6" s="10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1" t="s">
        <v>3</v>
      </c>
      <c r="O6" s="11"/>
      <c r="P6" s="11"/>
      <c r="Q6" s="7"/>
    </row>
    <row r="7" ht="15" customHeight="1">
      <c r="A7" s="12" t="s">
        <v>4</v>
      </c>
      <c r="B7" s="13" t="s">
        <v>5</v>
      </c>
      <c r="C7" s="13" t="s">
        <v>6</v>
      </c>
      <c r="D7" s="14" t="s">
        <v>7</v>
      </c>
      <c r="E7" s="15"/>
      <c r="F7" s="15"/>
      <c r="G7" s="15"/>
      <c r="H7" s="16"/>
      <c r="I7" s="14" t="s">
        <v>8</v>
      </c>
      <c r="J7" s="16"/>
      <c r="K7" s="14" t="s">
        <v>9</v>
      </c>
      <c r="L7" s="15"/>
      <c r="M7" s="15"/>
      <c r="N7" s="15"/>
      <c r="O7" s="15"/>
      <c r="P7" s="16"/>
    </row>
    <row r="8" ht="36">
      <c r="A8" s="17"/>
      <c r="B8" s="18"/>
      <c r="C8" s="18"/>
      <c r="D8" s="19" t="s">
        <v>10</v>
      </c>
      <c r="E8" s="20" t="s">
        <v>11</v>
      </c>
      <c r="F8" s="20" t="s">
        <v>12</v>
      </c>
      <c r="G8" s="20" t="s">
        <v>13</v>
      </c>
      <c r="H8" s="21" t="s">
        <v>14</v>
      </c>
      <c r="I8" s="22" t="s">
        <v>15</v>
      </c>
      <c r="J8" s="21" t="s">
        <v>16</v>
      </c>
      <c r="K8" s="22" t="s">
        <v>17</v>
      </c>
      <c r="L8" s="20" t="s">
        <v>18</v>
      </c>
      <c r="M8" s="23" t="s">
        <v>19</v>
      </c>
      <c r="N8" s="20" t="s">
        <v>20</v>
      </c>
      <c r="O8" s="23" t="s">
        <v>21</v>
      </c>
      <c r="P8" s="21" t="s">
        <v>22</v>
      </c>
    </row>
    <row r="9">
      <c r="A9" s="24"/>
      <c r="B9" s="25"/>
      <c r="C9" s="25"/>
      <c r="D9" s="26">
        <v>1</v>
      </c>
      <c r="E9" s="27">
        <v>2</v>
      </c>
      <c r="F9" s="27">
        <v>3</v>
      </c>
      <c r="G9" s="27">
        <v>4</v>
      </c>
      <c r="H9" s="28">
        <v>5</v>
      </c>
      <c r="I9" s="26">
        <v>6</v>
      </c>
      <c r="J9" s="28">
        <v>7</v>
      </c>
      <c r="K9" s="26">
        <v>8</v>
      </c>
      <c r="L9" s="27">
        <v>9</v>
      </c>
      <c r="M9" s="27">
        <v>10</v>
      </c>
      <c r="N9" s="27">
        <v>11</v>
      </c>
      <c r="O9" s="27">
        <v>12</v>
      </c>
      <c r="P9" s="28">
        <v>13</v>
      </c>
      <c r="Q9" s="29"/>
    </row>
    <row r="10" ht="72">
      <c r="A10" s="30">
        <v>1</v>
      </c>
      <c r="B10" s="31" t="s">
        <v>23</v>
      </c>
      <c r="C10" s="32" t="s">
        <v>24</v>
      </c>
      <c r="D10" s="33">
        <v>109.56</v>
      </c>
      <c r="E10" s="34">
        <v>263</v>
      </c>
      <c r="F10" s="35">
        <f t="shared" ref="F10:F15" si="0">D10/E10*100%</f>
        <v>0.41657794676806087</v>
      </c>
      <c r="G10" s="34">
        <v>241.5</v>
      </c>
      <c r="H10" s="36">
        <v>113.59999999999999</v>
      </c>
      <c r="I10" s="33">
        <v>239.06999999999999</v>
      </c>
      <c r="J10" s="36">
        <f t="shared" ref="J10:J15" si="1">I10/E10*100</f>
        <v>90.901140684410649</v>
      </c>
      <c r="K10" s="33">
        <v>246.19999999999999</v>
      </c>
      <c r="L10" s="34">
        <f t="shared" ref="L10:L12" si="2">K10/I10*100</f>
        <v>102.98239009495127</v>
      </c>
      <c r="M10" s="34">
        <v>246.19999999999999</v>
      </c>
      <c r="N10" s="34">
        <f t="shared" ref="N10:N12" si="3">M10/K10*100</f>
        <v>100</v>
      </c>
      <c r="O10" s="34">
        <v>246.19999999999999</v>
      </c>
      <c r="P10" s="36">
        <f t="shared" ref="P10:P12" si="4">O10/M10*100</f>
        <v>100</v>
      </c>
      <c r="Q10" s="37"/>
    </row>
    <row r="11" ht="42" customHeight="1">
      <c r="A11" s="38">
        <v>2</v>
      </c>
      <c r="B11" s="39" t="s">
        <v>25</v>
      </c>
      <c r="C11" s="40" t="s">
        <v>26</v>
      </c>
      <c r="D11" s="41">
        <v>984.91999999999996</v>
      </c>
      <c r="E11" s="42">
        <v>2531.8000000000002</v>
      </c>
      <c r="F11" s="43">
        <f t="shared" si="0"/>
        <v>0.38901966980014213</v>
      </c>
      <c r="G11" s="42">
        <v>2408.5</v>
      </c>
      <c r="H11" s="44">
        <v>2630.5</v>
      </c>
      <c r="I11" s="41">
        <f>2917.1+15</f>
        <v>2932.0999999999999</v>
      </c>
      <c r="J11" s="44">
        <f t="shared" si="1"/>
        <v>115.81088553598229</v>
      </c>
      <c r="K11" s="41">
        <f>2635.3</f>
        <v>2635.3000000000002</v>
      </c>
      <c r="L11" s="42">
        <f t="shared" si="2"/>
        <v>89.877562156815941</v>
      </c>
      <c r="M11" s="42">
        <v>2635.3000000000002</v>
      </c>
      <c r="N11" s="42">
        <f t="shared" si="3"/>
        <v>100</v>
      </c>
      <c r="O11" s="42">
        <v>2635.3000000000002</v>
      </c>
      <c r="P11" s="44">
        <f t="shared" si="4"/>
        <v>100</v>
      </c>
      <c r="Q11" s="37"/>
    </row>
    <row r="12" ht="42" customHeight="1">
      <c r="A12" s="38">
        <v>3</v>
      </c>
      <c r="B12" s="45" t="s">
        <v>27</v>
      </c>
      <c r="C12" s="40" t="s">
        <v>28</v>
      </c>
      <c r="D12" s="41">
        <v>593.21000000000004</v>
      </c>
      <c r="E12" s="42">
        <v>1170.9000000000001</v>
      </c>
      <c r="F12" s="43">
        <f t="shared" si="0"/>
        <v>0.50662738064736523</v>
      </c>
      <c r="G12" s="42">
        <v>1126.9000000000001</v>
      </c>
      <c r="H12" s="44">
        <v>277.19999999999999</v>
      </c>
      <c r="I12" s="41">
        <v>1068.7</v>
      </c>
      <c r="J12" s="44">
        <f t="shared" si="1"/>
        <v>91.271671363908098</v>
      </c>
      <c r="K12" s="41">
        <v>1103.4000000000001</v>
      </c>
      <c r="L12" s="42">
        <f t="shared" si="2"/>
        <v>103.24693552914756</v>
      </c>
      <c r="M12" s="42">
        <v>1103.4000000000001</v>
      </c>
      <c r="N12" s="42">
        <f t="shared" si="3"/>
        <v>100</v>
      </c>
      <c r="O12" s="42">
        <v>1103.4000000000001</v>
      </c>
      <c r="P12" s="44">
        <f t="shared" si="4"/>
        <v>100</v>
      </c>
      <c r="Q12" s="37"/>
    </row>
    <row r="13" ht="72">
      <c r="A13" s="38">
        <v>4</v>
      </c>
      <c r="B13" s="45" t="s">
        <v>29</v>
      </c>
      <c r="C13" s="40" t="s">
        <v>30</v>
      </c>
      <c r="D13" s="41"/>
      <c r="E13" s="42"/>
      <c r="F13" s="43" t="e">
        <f t="shared" si="0"/>
        <v>#DIV/0!</v>
      </c>
      <c r="G13" s="42">
        <v>0</v>
      </c>
      <c r="H13" s="44"/>
      <c r="I13" s="46">
        <v>0</v>
      </c>
      <c r="J13" s="44" t="e">
        <f t="shared" si="1"/>
        <v>#DIV/0!</v>
      </c>
      <c r="K13" s="41">
        <v>0</v>
      </c>
      <c r="L13" s="42">
        <v>0</v>
      </c>
      <c r="M13" s="42">
        <v>0</v>
      </c>
      <c r="N13" s="42">
        <v>0</v>
      </c>
      <c r="O13" s="42">
        <v>0</v>
      </c>
      <c r="P13" s="44">
        <v>0</v>
      </c>
      <c r="Q13" s="37"/>
    </row>
    <row r="14" ht="72">
      <c r="A14" s="38">
        <v>5</v>
      </c>
      <c r="B14" s="45" t="s">
        <v>31</v>
      </c>
      <c r="C14" s="40" t="s">
        <v>32</v>
      </c>
      <c r="D14" s="41">
        <v>100.7</v>
      </c>
      <c r="E14" s="42">
        <v>113.3</v>
      </c>
      <c r="F14" s="43">
        <f t="shared" si="0"/>
        <v>0.88879082082965588</v>
      </c>
      <c r="G14" s="42">
        <v>0</v>
      </c>
      <c r="H14" s="44">
        <v>2</v>
      </c>
      <c r="I14" s="41">
        <v>0</v>
      </c>
      <c r="J14" s="44">
        <f t="shared" si="1"/>
        <v>0</v>
      </c>
      <c r="K14" s="41">
        <v>0</v>
      </c>
      <c r="L14" s="42">
        <v>0</v>
      </c>
      <c r="M14" s="42">
        <v>0</v>
      </c>
      <c r="N14" s="42">
        <v>0</v>
      </c>
      <c r="O14" s="42">
        <v>0</v>
      </c>
      <c r="P14" s="44">
        <v>0</v>
      </c>
      <c r="Q14" s="37"/>
    </row>
    <row r="15" ht="42" customHeight="1">
      <c r="A15" s="47">
        <v>7</v>
      </c>
      <c r="B15" s="48" t="s">
        <v>33</v>
      </c>
      <c r="C15" s="49" t="s">
        <v>34</v>
      </c>
      <c r="D15" s="50">
        <v>0.90000000000000002</v>
      </c>
      <c r="E15" s="51">
        <v>6.2999999999999998</v>
      </c>
      <c r="F15" s="52">
        <f t="shared" si="0"/>
        <v>0.14285714285714288</v>
      </c>
      <c r="G15" s="51">
        <v>0</v>
      </c>
      <c r="H15" s="53">
        <v>-3.6000000000000001</v>
      </c>
      <c r="I15" s="50">
        <v>0</v>
      </c>
      <c r="J15" s="53">
        <f t="shared" si="1"/>
        <v>0</v>
      </c>
      <c r="K15" s="50">
        <v>0</v>
      </c>
      <c r="L15" s="51">
        <v>0</v>
      </c>
      <c r="M15" s="51">
        <v>0</v>
      </c>
      <c r="N15" s="51">
        <v>0</v>
      </c>
      <c r="O15" s="51">
        <v>0</v>
      </c>
      <c r="P15" s="53">
        <v>0</v>
      </c>
      <c r="Q15" s="37"/>
    </row>
    <row r="16" ht="21" customHeight="1">
      <c r="A16" s="54" t="s">
        <v>35</v>
      </c>
      <c r="B16" s="55"/>
      <c r="C16" s="56"/>
      <c r="D16" s="57">
        <f>SUM(D10:D15)</f>
        <v>1789.2900000000002</v>
      </c>
      <c r="E16" s="57">
        <f>SUM(E10:E15)</f>
        <v>4085.3000000000006</v>
      </c>
      <c r="F16" s="58"/>
      <c r="G16" s="58">
        <f>SUM(G10:G15)</f>
        <v>3776.9000000000001</v>
      </c>
      <c r="H16" s="58">
        <f>SUM(H10:H15)</f>
        <v>3019.6999999999998</v>
      </c>
      <c r="I16" s="58">
        <f>SUM(I10:I15)</f>
        <v>4239.8699999999999</v>
      </c>
      <c r="J16" s="59"/>
      <c r="K16" s="57">
        <f>SUM(K10:K15)</f>
        <v>3984.9000000000001</v>
      </c>
      <c r="L16" s="58"/>
      <c r="M16" s="58">
        <f>SUM(M10:M15)</f>
        <v>3984.9000000000001</v>
      </c>
      <c r="N16" s="58"/>
      <c r="O16" s="58">
        <f>SUM(O10:O15)</f>
        <v>3984.9000000000001</v>
      </c>
      <c r="P16" s="59"/>
      <c r="Q16" s="60"/>
    </row>
    <row r="17" s="61" customFormat="1" ht="84.599999999999994" customHeight="1">
      <c r="A17" s="62" t="s">
        <v>36</v>
      </c>
      <c r="B17" s="63"/>
      <c r="C17" s="64" t="s">
        <v>26</v>
      </c>
      <c r="D17" s="65">
        <f>D11</f>
        <v>984.91999999999996</v>
      </c>
      <c r="E17" s="65">
        <f t="shared" ref="E17:P17" si="5">E11</f>
        <v>2531.8000000000002</v>
      </c>
      <c r="F17" s="65">
        <f t="shared" si="5"/>
        <v>0.38901966980014213</v>
      </c>
      <c r="G17" s="65">
        <f t="shared" si="5"/>
        <v>2408.5</v>
      </c>
      <c r="H17" s="65">
        <f t="shared" si="5"/>
        <v>2630.5</v>
      </c>
      <c r="I17" s="65">
        <f t="shared" si="5"/>
        <v>2932.0999999999999</v>
      </c>
      <c r="J17" s="65">
        <f t="shared" si="5"/>
        <v>115.81088553598229</v>
      </c>
      <c r="K17" s="65">
        <f t="shared" si="5"/>
        <v>2635.3000000000002</v>
      </c>
      <c r="L17" s="65">
        <f t="shared" si="5"/>
        <v>89.877562156815941</v>
      </c>
      <c r="M17" s="65">
        <f t="shared" si="5"/>
        <v>2635.3000000000002</v>
      </c>
      <c r="N17" s="65">
        <f t="shared" si="5"/>
        <v>100</v>
      </c>
      <c r="O17" s="65">
        <f t="shared" si="5"/>
        <v>2635.3000000000002</v>
      </c>
      <c r="P17" s="66">
        <f t="shared" si="5"/>
        <v>100</v>
      </c>
      <c r="Q17" s="67"/>
      <c r="R17" s="67"/>
      <c r="S17" s="67"/>
      <c r="T17" s="67"/>
    </row>
    <row r="18">
      <c r="B18" s="68"/>
      <c r="C18" s="68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</row>
    <row r="19">
      <c r="A19" s="70"/>
      <c r="B19" s="71" t="s">
        <v>37</v>
      </c>
      <c r="C19" s="71"/>
      <c r="D19" s="71"/>
      <c r="E19" s="71"/>
      <c r="F19" s="71"/>
      <c r="G19" s="71"/>
    </row>
    <row r="20" s="72" customFormat="1" ht="10.199999999999999">
      <c r="A20" s="73"/>
      <c r="B20" s="74" t="s">
        <v>38</v>
      </c>
      <c r="C20" s="74"/>
      <c r="D20" s="74"/>
      <c r="E20" s="74"/>
      <c r="F20" s="74"/>
      <c r="G20" s="74"/>
    </row>
    <row r="21">
      <c r="B21" s="70"/>
      <c r="C21" s="75"/>
      <c r="D21" s="70"/>
      <c r="E21" s="70"/>
      <c r="F21" s="70"/>
      <c r="G21" s="70"/>
    </row>
    <row r="22">
      <c r="B22" s="70" t="s">
        <v>39</v>
      </c>
      <c r="C22" s="75"/>
      <c r="D22" s="70"/>
      <c r="E22" s="70"/>
      <c r="F22" s="70"/>
      <c r="G22" s="70"/>
    </row>
    <row r="23">
      <c r="B23" s="70"/>
      <c r="C23" s="75"/>
      <c r="D23" s="70"/>
      <c r="E23" s="70"/>
      <c r="F23" s="70"/>
      <c r="G23" s="70"/>
    </row>
    <row r="24">
      <c r="B24" s="71" t="s">
        <v>40</v>
      </c>
      <c r="C24" s="71"/>
      <c r="D24" s="71"/>
      <c r="E24" s="71"/>
      <c r="F24" s="71"/>
      <c r="G24" s="71"/>
    </row>
    <row r="25" s="72" customFormat="1" ht="10.199999999999999">
      <c r="B25" s="74" t="s">
        <v>41</v>
      </c>
      <c r="C25" s="74"/>
      <c r="D25" s="74"/>
      <c r="E25" s="74"/>
      <c r="F25" s="74"/>
      <c r="G25" s="74"/>
    </row>
    <row r="26">
      <c r="B26" s="70"/>
      <c r="C26" s="75"/>
      <c r="D26" s="70"/>
      <c r="E26" s="70"/>
      <c r="F26" s="70"/>
      <c r="G26" s="70"/>
    </row>
    <row r="27">
      <c r="B27" s="70" t="s">
        <v>42</v>
      </c>
      <c r="C27" s="75"/>
      <c r="D27" s="70"/>
      <c r="E27" s="70"/>
      <c r="F27" s="70"/>
      <c r="G27" s="70"/>
    </row>
  </sheetData>
  <mergeCells count="16">
    <mergeCell ref="A2:P2"/>
    <mergeCell ref="D4:M4"/>
    <mergeCell ref="D5:M5"/>
    <mergeCell ref="N6:P6"/>
    <mergeCell ref="A7:A9"/>
    <mergeCell ref="B7:B9"/>
    <mergeCell ref="C7:C9"/>
    <mergeCell ref="D7:H7"/>
    <mergeCell ref="I7:J7"/>
    <mergeCell ref="K7:P7"/>
    <mergeCell ref="A16:C16"/>
    <mergeCell ref="A17:B17"/>
    <mergeCell ref="B19:G19"/>
    <mergeCell ref="B20:G20"/>
    <mergeCell ref="B24:G24"/>
    <mergeCell ref="B25:G25"/>
  </mergeCells>
  <printOptions headings="0" gridLines="0"/>
  <pageMargins left="0.23622047244094491" right="0.15748031496062992" top="0.15748031496062992" bottom="0.15748031496062992" header="0.15748031496062992" footer="0.15748031496062992"/>
  <pageSetup paperSize="9" scale="5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2025-06-23T02:51:21Z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